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04 Produits d'entretien\1. DCE\"/>
    </mc:Choice>
  </mc:AlternateContent>
  <bookViews>
    <workbookView xWindow="0" yWindow="0" windowWidth="28800" windowHeight="14100"/>
  </bookViews>
  <sheets>
    <sheet name="LOT 6 DQE" sheetId="2" r:id="rId1"/>
  </sheets>
  <calcPr calcId="162913"/>
</workbook>
</file>

<file path=xl/calcChain.xml><?xml version="1.0" encoding="utf-8"?>
<calcChain xmlns="http://schemas.openxmlformats.org/spreadsheetml/2006/main">
  <c r="L44" i="2" l="1"/>
  <c r="M44" i="2"/>
  <c r="L22" i="2" l="1"/>
  <c r="L32" i="2"/>
  <c r="L33" i="2"/>
  <c r="L39" i="2"/>
  <c r="L43" i="2"/>
  <c r="L21" i="2"/>
  <c r="L18" i="2"/>
  <c r="L15" i="2"/>
  <c r="L16" i="2"/>
  <c r="L14" i="2"/>
  <c r="L11" i="2"/>
  <c r="L12" i="2"/>
  <c r="L10" i="2"/>
  <c r="M22" i="2"/>
  <c r="M32" i="2"/>
  <c r="M33" i="2"/>
  <c r="M39" i="2"/>
  <c r="M43" i="2"/>
  <c r="M21" i="2"/>
  <c r="M18" i="2"/>
  <c r="M15" i="2"/>
  <c r="M16" i="2"/>
  <c r="M14" i="2"/>
  <c r="M11" i="2"/>
  <c r="M12" i="2"/>
  <c r="M10" i="2"/>
  <c r="K41" i="2" l="1"/>
  <c r="K40" i="2"/>
  <c r="K39" i="2"/>
  <c r="K28" i="2"/>
  <c r="K37" i="2"/>
  <c r="K36" i="2"/>
  <c r="K24" i="2"/>
  <c r="K29" i="2"/>
  <c r="K27" i="2"/>
  <c r="K26" i="2"/>
  <c r="K25" i="2"/>
  <c r="K23" i="2"/>
  <c r="K22" i="2"/>
  <c r="K18" i="2"/>
  <c r="L26" i="2" l="1"/>
  <c r="M26" i="2"/>
  <c r="L40" i="2"/>
  <c r="M40" i="2"/>
  <c r="L27" i="2"/>
  <c r="M27" i="2"/>
  <c r="L34" i="2"/>
  <c r="M34" i="2"/>
  <c r="M28" i="2"/>
  <c r="L28" i="2"/>
  <c r="M42" i="2"/>
  <c r="L42" i="2"/>
  <c r="L36" i="2"/>
  <c r="M36" i="2"/>
  <c r="M25" i="2"/>
  <c r="L25" i="2"/>
  <c r="M19" i="2"/>
  <c r="L19" i="2"/>
  <c r="M37" i="2"/>
  <c r="L37" i="2"/>
  <c r="M41" i="2"/>
  <c r="L41" i="2"/>
  <c r="L23" i="2"/>
  <c r="M23" i="2"/>
  <c r="M38" i="2"/>
  <c r="L38" i="2"/>
  <c r="L35" i="2"/>
  <c r="M35" i="2"/>
  <c r="M24" i="2"/>
  <c r="L24" i="2"/>
  <c r="L31" i="2"/>
  <c r="M31" i="2"/>
  <c r="M29" i="2"/>
  <c r="L29" i="2"/>
</calcChain>
</file>

<file path=xl/sharedStrings.xml><?xml version="1.0" encoding="utf-8"?>
<sst xmlns="http://schemas.openxmlformats.org/spreadsheetml/2006/main" count="129" uniqueCount="83">
  <si>
    <t xml:space="preserve">BORDEREAU DES PRIX UNITAIRES </t>
  </si>
  <si>
    <t>N° ligne</t>
  </si>
  <si>
    <t>Désignation du produit ou de la prestation</t>
  </si>
  <si>
    <t>Caractéristiques du produit ou de la fourniture</t>
  </si>
  <si>
    <t>Références</t>
  </si>
  <si>
    <t>Page Catalogue</t>
  </si>
  <si>
    <t>Marque</t>
  </si>
  <si>
    <t xml:space="preserve">Prix Unitaire HT </t>
  </si>
  <si>
    <t>Boîte de 100</t>
  </si>
  <si>
    <t xml:space="preserve">Conditionnement souhaité </t>
  </si>
  <si>
    <t>Conditionnement proposé</t>
  </si>
  <si>
    <t xml:space="preserve">Prix Unitaire TTC </t>
  </si>
  <si>
    <t>Boîte de 50</t>
  </si>
  <si>
    <t xml:space="preserve">CALOT REGLABLE PAPIER BLANC
</t>
  </si>
  <si>
    <t>CASQUETTE RESILLE PP BLANCHE</t>
  </si>
  <si>
    <t xml:space="preserve">CHARLOTTE PP RONDE BLANCHE
</t>
  </si>
  <si>
    <t>SURCHAUSSURES VISITEURS</t>
  </si>
  <si>
    <t>BLOUSE PLP BLANCHE SANS POCHE</t>
  </si>
  <si>
    <t>à pression</t>
  </si>
  <si>
    <t>TABLIER 25µ 120X70</t>
  </si>
  <si>
    <t>LUNETTES DE PROTECTION</t>
  </si>
  <si>
    <t>polycarbonate
protège des UV 99,9%
branches réglables</t>
  </si>
  <si>
    <t>DEVIS QUANTITATIF ESTIMATIF</t>
  </si>
  <si>
    <r>
      <rPr>
        <b/>
        <sz val="11"/>
        <color rgb="FFFF0000"/>
        <rFont val="Arial Narrow"/>
        <family val="2"/>
      </rPr>
      <t xml:space="preserve">Prix HT </t>
    </r>
    <r>
      <rPr>
        <b/>
        <sz val="11"/>
        <rFont val="Arial Narrow"/>
        <family val="2"/>
      </rPr>
      <t>x Qtés estimatives annuelles</t>
    </r>
  </si>
  <si>
    <r>
      <rPr>
        <b/>
        <sz val="11"/>
        <color rgb="FFFF0000"/>
        <rFont val="Arial Narrow"/>
        <family val="2"/>
      </rPr>
      <t>Prix TTC</t>
    </r>
    <r>
      <rPr>
        <b/>
        <sz val="11"/>
        <rFont val="Arial Narrow"/>
        <family val="2"/>
      </rPr>
      <t xml:space="preserve"> x Qtés estimatives annuelles</t>
    </r>
  </si>
  <si>
    <t>BLOUSE DE SOINS ELASTIQUES POIGNETS BLANC</t>
  </si>
  <si>
    <t xml:space="preserve">Blouse de soins PLP 30g/m² liens élastiques poignets blanc taille unique </t>
  </si>
  <si>
    <t>BLOUSE DE TRAVAIL PLP</t>
  </si>
  <si>
    <t xml:space="preserve">Blouse de travail PLP 40g/m²  pression col chemise élastiques poignets blanc taille L </t>
  </si>
  <si>
    <t xml:space="preserve">Blouse de travail PLP 40g/m²  pression col chemise élastiques poignets blanc taille XL </t>
  </si>
  <si>
    <t xml:space="preserve">Blouse de travail PLP 25g/m²  pression col chemise élastiques poignets blanc taille L </t>
  </si>
  <si>
    <t>TABLIER 35µm</t>
  </si>
  <si>
    <t>SUR-LUNETTES DE PROTECTION</t>
  </si>
  <si>
    <t xml:space="preserve">BAVOIR OUATE 23g/m² </t>
  </si>
  <si>
    <t>SURCHAUSSURES</t>
  </si>
  <si>
    <t xml:space="preserve">Niveau de filtration selon normes en vigueurs </t>
  </si>
  <si>
    <t>MASQUE CHIRUGICAL  3 PLIS BLEU / BLANC (ELASTIQUE) 
Boîte de 50</t>
  </si>
  <si>
    <t>MASQUES FFP2</t>
  </si>
  <si>
    <t>MASQUE CHIRUGICAL  3 PLIS BLEU / BLANC POUR ENFANTS (ELASTIQUE) 
Boîte de 50</t>
  </si>
  <si>
    <t xml:space="preserve">PYJAMAS DE BLOC USAGE UNIQUE NON TISSE </t>
  </si>
  <si>
    <t>environ 67,5x37,5 cm</t>
  </si>
  <si>
    <t xml:space="preserve">Blouse de travail PLP 40g/m²  pression col chemise élastiques poignets blanc taille XXL </t>
  </si>
  <si>
    <t>TABLIER 15 µm environ 70x105 cm</t>
  </si>
  <si>
    <t>TABLIER 18µm environ 70X120 cm</t>
  </si>
  <si>
    <t xml:space="preserve">Sur-lunettes de protection conformes à la norme </t>
  </si>
  <si>
    <t xml:space="preserve">Blouse de soins PLP 20g/m² liens élastiques poignets blanc longueur 110 cm environ </t>
  </si>
  <si>
    <t>BLOUSE BLANCHE A CAPUCHE</t>
  </si>
  <si>
    <t>Pyjamas de bloc usage unique non tissé taille S</t>
  </si>
  <si>
    <t>Pyjamas de bloc usage unique non tissé taille M</t>
  </si>
  <si>
    <t>Pyjamas de bloc usage unique non tissé taille L</t>
  </si>
  <si>
    <t>Pyjamas de bloc usage unique non tissé taille XL</t>
  </si>
  <si>
    <t>Pyjamas de bloc usage unique non tissé taille XXL</t>
  </si>
  <si>
    <t xml:space="preserve">BAVOIR ADULTE OUATE BLANCHE /PE BLANC </t>
  </si>
  <si>
    <t>Bavoirs ouate 23g/m² et PE 17µm 40x50cm environ</t>
  </si>
  <si>
    <t xml:space="preserve">Tabliers PE 15 µm blanc taille S </t>
  </si>
  <si>
    <t>Tabliers PE 18µm blanc taille S</t>
  </si>
  <si>
    <t xml:space="preserve">Tabliers PE 35µm blanc taille S </t>
  </si>
  <si>
    <t xml:space="preserve">Calot réglable papier blanc 
</t>
  </si>
  <si>
    <t xml:space="preserve">Surchaussures  30 µm bleu environ 36 cm </t>
  </si>
  <si>
    <t>Surchaussures en polyéthylène avec élastique de serrage à la cheville non stériles, à usage unique 30 µm</t>
  </si>
  <si>
    <t xml:space="preserve">Tabliers de protection non stérile à usage unique. Epaisseur 20 µ - Longueur 120 MM - Largeur 70 mm environ 
</t>
  </si>
  <si>
    <t xml:space="preserve">1 sachet de 100 pièces </t>
  </si>
  <si>
    <t>pas de conditionnement spécifique souhaité</t>
  </si>
  <si>
    <t xml:space="preserve">
Composition : polypropylène
Couleur : blanche
Grammage: 40 gr/m² environ 
Confection : cousue et élastiquée
</t>
  </si>
  <si>
    <t xml:space="preserve">
Composition : polypropylène
Couleur : blanche
Grammage: 12 gr/m² environ 
</t>
  </si>
  <si>
    <t xml:space="preserve">
Composition : polypropylène
Couleur : blanche
Grammage : 40 gr/m² environ 
</t>
  </si>
  <si>
    <r>
      <t xml:space="preserve">Estimatif annuel </t>
    </r>
    <r>
      <rPr>
        <b/>
        <u/>
        <sz val="11"/>
        <rFont val="Arial Narrow"/>
        <family val="2"/>
      </rPr>
      <t xml:space="preserve">unitaire (par article) </t>
    </r>
  </si>
  <si>
    <t>TOTAL DQE ANNUEL TTC POUR LE  LOT N° 6</t>
  </si>
  <si>
    <t>MASQUES</t>
  </si>
  <si>
    <t>PROTECTIONS DE LA TETE</t>
  </si>
  <si>
    <t xml:space="preserve">VETEMENTS DE PROTECTION </t>
  </si>
  <si>
    <t xml:space="preserve">LOT N°6: EQUIPEMENTS DE PROTECTION INDIVIDUELLE </t>
  </si>
  <si>
    <t xml:space="preserve">Type 2 R 3 plis à élastiques bleu/ blanc 
</t>
  </si>
  <si>
    <t xml:space="preserve">Type 2 R  3 plis à élastiques bleu/ blanc 
enfants 5 à 12 ans 
</t>
  </si>
  <si>
    <t xml:space="preserve">KIT VISITEUR </t>
  </si>
  <si>
    <t>1 blouse, 1 paire de surchaussure et un masque 1 pli</t>
  </si>
  <si>
    <t>1 boîte</t>
  </si>
  <si>
    <t>1 kit</t>
  </si>
  <si>
    <t>1 paire</t>
  </si>
  <si>
    <t>Liste des échantillons demandés et quantitatifs
SITE CMRA BRIANCON</t>
  </si>
  <si>
    <t>Pyjamas de bloc usage unique non tissé taille XS</t>
  </si>
  <si>
    <t xml:space="preserve">MARCHE N°2025.04 : MARCHE DE FOURNITURE ET LIVRAISON DE PRODUITSS, CONSOMMABLES ET EQUIPEMENTS DEDIES A L'ENTRETIEN ET L'HYGI7NE POUR LES ETABLISSEMENTS DE L'UGECAM PACA CORSE </t>
  </si>
  <si>
    <t xml:space="preserve">
Cachet et signature de la société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</si>
</sst>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1"/>
      <name val="Arial Narrow"/>
      <family val="2"/>
    </font>
    <font>
      <b/>
      <sz val="14"/>
      <name val="Arial Narrow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b/>
      <sz val="14"/>
      <color theme="1"/>
      <name val="Arial Narrow"/>
      <family val="2"/>
    </font>
    <font>
      <sz val="10"/>
      <name val="Arial Narrow"/>
      <family val="2"/>
    </font>
    <font>
      <b/>
      <sz val="11"/>
      <color rgb="FFFF0000"/>
      <name val="Arial Narrow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 Narrow"/>
      <family val="2"/>
    </font>
    <font>
      <sz val="10"/>
      <color theme="1"/>
      <name val="Arial Narrow"/>
      <family val="2"/>
    </font>
    <font>
      <b/>
      <sz val="16"/>
      <color theme="1"/>
      <name val="Arial Narrow"/>
      <family val="2"/>
    </font>
    <font>
      <b/>
      <u/>
      <sz val="1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55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indexed="55"/>
      </right>
      <top style="medium">
        <color theme="0" tint="-0.34998626667073579"/>
      </top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6" fillId="5" borderId="5" applyNumberFormat="0" applyAlignment="0" applyProtection="0">
      <alignment horizontal="left" vertical="center" indent="1"/>
    </xf>
    <xf numFmtId="164" fontId="7" fillId="6" borderId="5" applyNumberFormat="0" applyAlignment="0" applyProtection="0">
      <alignment horizontal="left" vertical="center" indent="1"/>
    </xf>
    <xf numFmtId="164" fontId="7" fillId="0" borderId="6" applyNumberFormat="0" applyProtection="0">
      <alignment horizontal="right" vertical="center"/>
    </xf>
    <xf numFmtId="0" fontId="6" fillId="5" borderId="7" applyNumberFormat="0" applyAlignment="0" applyProtection="0">
      <alignment horizontal="left" vertical="center" indent="1"/>
    </xf>
    <xf numFmtId="164" fontId="6" fillId="0" borderId="7" applyNumberFormat="0" applyProtection="0">
      <alignment horizontal="right" vertical="center"/>
    </xf>
  </cellStyleXfs>
  <cellXfs count="56">
    <xf numFmtId="0" fontId="0" fillId="0" borderId="0" xfId="0"/>
    <xf numFmtId="0" fontId="0" fillId="0" borderId="8" xfId="0" applyBorder="1"/>
    <xf numFmtId="0" fontId="5" fillId="4" borderId="8" xfId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5" fillId="4" borderId="11" xfId="1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0" fontId="0" fillId="0" borderId="0" xfId="0"/>
    <xf numFmtId="0" fontId="11" fillId="0" borderId="0" xfId="0" applyFont="1" applyAlignment="1">
      <alignment horizontal="center" wrapText="1"/>
    </xf>
    <xf numFmtId="0" fontId="5" fillId="4" borderId="19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0" fillId="0" borderId="19" xfId="0" applyBorder="1"/>
    <xf numFmtId="0" fontId="5" fillId="4" borderId="21" xfId="1" applyFont="1" applyFill="1" applyBorder="1" applyAlignment="1">
      <alignment horizontal="center" vertical="center"/>
    </xf>
    <xf numFmtId="0" fontId="5" fillId="4" borderId="22" xfId="1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4" borderId="20" xfId="1" applyFont="1" applyFill="1" applyBorder="1" applyAlignment="1">
      <alignment horizontal="center" vertical="center"/>
    </xf>
    <xf numFmtId="0" fontId="13" fillId="4" borderId="11" xfId="1" applyFont="1" applyFill="1" applyBorder="1" applyAlignment="1">
      <alignment horizontal="center" vertical="center"/>
    </xf>
    <xf numFmtId="0" fontId="13" fillId="4" borderId="11" xfId="1" applyFont="1" applyFill="1" applyBorder="1" applyAlignment="1">
      <alignment horizontal="left" vertical="center"/>
    </xf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0" fillId="0" borderId="19" xfId="0" applyBorder="1"/>
    <xf numFmtId="0" fontId="4" fillId="3" borderId="23" xfId="2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0" fillId="4" borderId="8" xfId="0" applyFill="1" applyBorder="1"/>
    <xf numFmtId="0" fontId="12" fillId="8" borderId="20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0" fillId="8" borderId="8" xfId="0" applyFill="1" applyBorder="1"/>
    <xf numFmtId="0" fontId="0" fillId="9" borderId="8" xfId="0" applyFill="1" applyBorder="1"/>
    <xf numFmtId="0" fontId="8" fillId="4" borderId="19" xfId="0" applyFont="1" applyFill="1" applyBorder="1" applyAlignment="1">
      <alignment horizontal="right"/>
    </xf>
    <xf numFmtId="0" fontId="8" fillId="4" borderId="24" xfId="0" applyFont="1" applyFill="1" applyBorder="1" applyAlignment="1">
      <alignment horizontal="right"/>
    </xf>
    <xf numFmtId="0" fontId="8" fillId="4" borderId="25" xfId="0" applyFont="1" applyFill="1" applyBorder="1" applyAlignment="1">
      <alignment horizontal="right"/>
    </xf>
    <xf numFmtId="0" fontId="13" fillId="0" borderId="26" xfId="1" applyFont="1" applyBorder="1" applyAlignment="1">
      <alignment horizontal="left" vertical="top" wrapText="1"/>
    </xf>
    <xf numFmtId="0" fontId="13" fillId="0" borderId="27" xfId="1" applyFont="1" applyBorder="1" applyAlignment="1">
      <alignment horizontal="left" vertical="top" wrapText="1"/>
    </xf>
    <xf numFmtId="0" fontId="13" fillId="0" borderId="28" xfId="1" applyFont="1" applyBorder="1" applyAlignment="1">
      <alignment horizontal="left" vertical="top" wrapText="1"/>
    </xf>
    <xf numFmtId="0" fontId="13" fillId="0" borderId="29" xfId="1" applyFont="1" applyBorder="1" applyAlignment="1">
      <alignment horizontal="left" vertical="top" wrapText="1"/>
    </xf>
    <xf numFmtId="0" fontId="13" fillId="0" borderId="0" xfId="1" applyFont="1" applyBorder="1" applyAlignment="1">
      <alignment horizontal="left" vertical="top" wrapText="1"/>
    </xf>
    <xf numFmtId="0" fontId="13" fillId="0" borderId="30" xfId="1" applyFont="1" applyBorder="1" applyAlignment="1">
      <alignment horizontal="left" vertical="top" wrapText="1"/>
    </xf>
    <xf numFmtId="0" fontId="13" fillId="0" borderId="31" xfId="1" applyFont="1" applyBorder="1" applyAlignment="1">
      <alignment horizontal="left" vertical="top" wrapText="1"/>
    </xf>
    <xf numFmtId="0" fontId="13" fillId="0" borderId="32" xfId="1" applyFont="1" applyBorder="1" applyAlignment="1">
      <alignment horizontal="left" vertical="top" wrapText="1"/>
    </xf>
    <xf numFmtId="0" fontId="13" fillId="0" borderId="33" xfId="1" applyFont="1" applyBorder="1" applyAlignment="1">
      <alignment horizontal="left" vertical="top" wrapText="1"/>
    </xf>
  </cellXfs>
  <cellStyles count="8">
    <cellStyle name="Normal" xfId="0" builtinId="0"/>
    <cellStyle name="Normal 2" xfId="1"/>
    <cellStyle name="Normal 3" xfId="2"/>
    <cellStyle name="SAPDataCell" xfId="5"/>
    <cellStyle name="SAPDataTotalCell" xfId="7"/>
    <cellStyle name="SAPDimensionCell" xfId="3"/>
    <cellStyle name="SAPMemberCell" xfId="4"/>
    <cellStyle name="SAPMemberTotalCell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zoomScale="70" zoomScaleNormal="70" workbookViewId="0">
      <selection activeCell="N57" sqref="N57"/>
    </sheetView>
  </sheetViews>
  <sheetFormatPr baseColWidth="10" defaultRowHeight="15" x14ac:dyDescent="0.25"/>
  <cols>
    <col min="1" max="1" width="30.140625" customWidth="1"/>
    <col min="2" max="2" width="29.42578125" customWidth="1"/>
    <col min="3" max="3" width="31.5703125" customWidth="1"/>
    <col min="4" max="4" width="16.85546875" customWidth="1"/>
    <col min="5" max="5" width="20.5703125" customWidth="1"/>
    <col min="6" max="6" width="13.5703125" customWidth="1"/>
    <col min="7" max="7" width="26.42578125" customWidth="1"/>
    <col min="8" max="8" width="26.85546875" customWidth="1"/>
    <col min="9" max="9" width="15.28515625" customWidth="1"/>
    <col min="10" max="10" width="19.140625" customWidth="1"/>
    <col min="11" max="11" width="22.42578125" customWidth="1"/>
    <col min="12" max="12" width="23.42578125" customWidth="1"/>
    <col min="13" max="13" width="22.7109375" customWidth="1"/>
    <col min="14" max="14" width="23.28515625" customWidth="1"/>
  </cols>
  <sheetData>
    <row r="1" spans="1:14" ht="15.75" thickBot="1" x14ac:dyDescent="0.3"/>
    <row r="2" spans="1:14" s="9" customFormat="1" x14ac:dyDescent="0.25">
      <c r="B2" s="33" t="s">
        <v>81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5"/>
    </row>
    <row r="3" spans="1:14" s="9" customFormat="1" ht="27" customHeight="1" thickBot="1" x14ac:dyDescent="0.3"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8"/>
    </row>
    <row r="4" spans="1:14" s="9" customFormat="1" ht="30.75" customHeight="1" thickBot="1" x14ac:dyDescent="0.4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4" s="9" customFormat="1" ht="27" customHeight="1" thickBot="1" x14ac:dyDescent="0.4">
      <c r="B5" s="10"/>
      <c r="C5" s="10"/>
      <c r="D5" s="10"/>
      <c r="E5" s="39" t="s">
        <v>71</v>
      </c>
      <c r="F5" s="40"/>
      <c r="G5" s="40"/>
      <c r="H5" s="40"/>
      <c r="I5" s="40"/>
      <c r="J5" s="40"/>
      <c r="K5" s="41"/>
      <c r="L5" s="10"/>
      <c r="M5" s="10"/>
    </row>
    <row r="7" spans="1:14" ht="15.75" thickBot="1" x14ac:dyDescent="0.3">
      <c r="A7" s="31" t="s">
        <v>0</v>
      </c>
      <c r="B7" s="31"/>
      <c r="C7" s="31"/>
      <c r="D7" s="31"/>
      <c r="E7" s="31"/>
      <c r="F7" s="31"/>
      <c r="G7" s="31"/>
      <c r="H7" s="31"/>
      <c r="I7" s="31"/>
      <c r="J7" s="31"/>
      <c r="K7" s="32" t="s">
        <v>22</v>
      </c>
      <c r="L7" s="31"/>
      <c r="M7" s="31"/>
      <c r="N7" s="31"/>
    </row>
    <row r="8" spans="1:14" ht="97.5" customHeight="1" thickBot="1" x14ac:dyDescent="0.3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6</v>
      </c>
      <c r="G8" s="6" t="s">
        <v>9</v>
      </c>
      <c r="H8" s="6" t="s">
        <v>10</v>
      </c>
      <c r="I8" s="6" t="s">
        <v>7</v>
      </c>
      <c r="J8" s="16" t="s">
        <v>11</v>
      </c>
      <c r="K8" s="7" t="s">
        <v>66</v>
      </c>
      <c r="L8" s="8" t="s">
        <v>23</v>
      </c>
      <c r="M8" s="8" t="s">
        <v>24</v>
      </c>
      <c r="N8" s="27" t="s">
        <v>79</v>
      </c>
    </row>
    <row r="9" spans="1:14" ht="18" x14ac:dyDescent="0.25">
      <c r="A9" s="21" t="s">
        <v>68</v>
      </c>
      <c r="B9" s="20"/>
      <c r="C9" s="5"/>
      <c r="D9" s="5"/>
      <c r="E9" s="5"/>
      <c r="F9" s="5"/>
      <c r="G9" s="5"/>
      <c r="H9" s="5"/>
      <c r="I9" s="5"/>
      <c r="J9" s="14"/>
      <c r="K9" s="15"/>
      <c r="L9" s="5"/>
      <c r="M9" s="5"/>
      <c r="N9" s="5"/>
    </row>
    <row r="10" spans="1:14" ht="46.5" customHeight="1" x14ac:dyDescent="0.25">
      <c r="A10" s="3">
        <v>1</v>
      </c>
      <c r="B10" s="4" t="s">
        <v>36</v>
      </c>
      <c r="C10" s="4" t="s">
        <v>72</v>
      </c>
      <c r="D10" s="1"/>
      <c r="E10" s="1"/>
      <c r="F10" s="1"/>
      <c r="G10" s="25" t="s">
        <v>12</v>
      </c>
      <c r="H10" s="1"/>
      <c r="I10" s="1"/>
      <c r="J10" s="13"/>
      <c r="K10" s="30">
        <v>100</v>
      </c>
      <c r="L10" s="1">
        <f>I10*K10</f>
        <v>0</v>
      </c>
      <c r="M10" s="1">
        <f>J10*K10</f>
        <v>0</v>
      </c>
      <c r="N10" s="28" t="s">
        <v>76</v>
      </c>
    </row>
    <row r="11" spans="1:14" ht="36.75" customHeight="1" x14ac:dyDescent="0.25">
      <c r="A11" s="3">
        <v>2</v>
      </c>
      <c r="B11" s="17" t="s">
        <v>37</v>
      </c>
      <c r="C11" s="17" t="s">
        <v>35</v>
      </c>
      <c r="D11" s="1"/>
      <c r="E11" s="1"/>
      <c r="F11" s="1"/>
      <c r="G11" s="25" t="s">
        <v>12</v>
      </c>
      <c r="H11" s="1"/>
      <c r="I11" s="1"/>
      <c r="J11" s="13"/>
      <c r="K11" s="30">
        <v>100</v>
      </c>
      <c r="L11" s="22">
        <f t="shared" ref="L11:L16" si="0">I11*K11</f>
        <v>0</v>
      </c>
      <c r="M11" s="22">
        <f t="shared" ref="M11:M16" si="1">J11*K11</f>
        <v>0</v>
      </c>
      <c r="N11" s="28" t="s">
        <v>76</v>
      </c>
    </row>
    <row r="12" spans="1:14" ht="58.5" customHeight="1" x14ac:dyDescent="0.25">
      <c r="A12" s="3">
        <v>3</v>
      </c>
      <c r="B12" s="4" t="s">
        <v>38</v>
      </c>
      <c r="C12" s="4" t="s">
        <v>73</v>
      </c>
      <c r="D12" s="1"/>
      <c r="E12" s="1"/>
      <c r="F12" s="1"/>
      <c r="G12" s="25" t="s">
        <v>12</v>
      </c>
      <c r="H12" s="1"/>
      <c r="I12" s="1"/>
      <c r="J12" s="13"/>
      <c r="K12" s="30">
        <v>100</v>
      </c>
      <c r="L12" s="22">
        <f t="shared" si="0"/>
        <v>0</v>
      </c>
      <c r="M12" s="22">
        <f t="shared" si="1"/>
        <v>0</v>
      </c>
      <c r="N12" s="29"/>
    </row>
    <row r="13" spans="1:14" ht="18" x14ac:dyDescent="0.25">
      <c r="A13" s="21" t="s">
        <v>69</v>
      </c>
      <c r="B13" s="20"/>
      <c r="C13" s="2"/>
      <c r="D13" s="2"/>
      <c r="E13" s="2"/>
      <c r="F13" s="2"/>
      <c r="G13" s="2"/>
      <c r="H13" s="2"/>
      <c r="I13" s="2"/>
      <c r="J13" s="11"/>
      <c r="K13" s="19"/>
      <c r="L13" s="2"/>
      <c r="M13" s="2"/>
      <c r="N13" s="2"/>
    </row>
    <row r="14" spans="1:14" ht="51" customHeight="1" x14ac:dyDescent="0.25">
      <c r="A14" s="3">
        <v>4</v>
      </c>
      <c r="B14" s="4" t="s">
        <v>13</v>
      </c>
      <c r="C14" s="4" t="s">
        <v>57</v>
      </c>
      <c r="D14" s="1"/>
      <c r="E14" s="1"/>
      <c r="F14" s="1"/>
      <c r="G14" s="25" t="s">
        <v>12</v>
      </c>
      <c r="H14" s="1"/>
      <c r="I14" s="1"/>
      <c r="J14" s="13"/>
      <c r="K14" s="30">
        <v>800</v>
      </c>
      <c r="L14" s="22">
        <f t="shared" si="0"/>
        <v>0</v>
      </c>
      <c r="M14" s="22">
        <f t="shared" si="1"/>
        <v>0</v>
      </c>
      <c r="N14" s="29"/>
    </row>
    <row r="15" spans="1:14" ht="76.5" x14ac:dyDescent="0.25">
      <c r="A15" s="3">
        <v>5</v>
      </c>
      <c r="B15" s="4" t="s">
        <v>14</v>
      </c>
      <c r="C15" s="4" t="s">
        <v>63</v>
      </c>
      <c r="D15" s="1"/>
      <c r="E15" s="1"/>
      <c r="F15" s="1"/>
      <c r="G15" s="25" t="s">
        <v>8</v>
      </c>
      <c r="H15" s="1"/>
      <c r="I15" s="1"/>
      <c r="J15" s="13"/>
      <c r="K15" s="30">
        <v>1500</v>
      </c>
      <c r="L15" s="22">
        <f t="shared" si="0"/>
        <v>0</v>
      </c>
      <c r="M15" s="22">
        <f t="shared" si="1"/>
        <v>0</v>
      </c>
      <c r="N15" s="28" t="s">
        <v>76</v>
      </c>
    </row>
    <row r="16" spans="1:14" ht="63.75" x14ac:dyDescent="0.25">
      <c r="A16" s="3">
        <v>6</v>
      </c>
      <c r="B16" s="4" t="s">
        <v>15</v>
      </c>
      <c r="C16" s="4" t="s">
        <v>64</v>
      </c>
      <c r="D16" s="1"/>
      <c r="E16" s="1"/>
      <c r="F16" s="1"/>
      <c r="G16" s="25" t="s">
        <v>61</v>
      </c>
      <c r="H16" s="1"/>
      <c r="I16" s="1"/>
      <c r="J16" s="13"/>
      <c r="K16" s="30">
        <v>3000</v>
      </c>
      <c r="L16" s="22">
        <f t="shared" si="0"/>
        <v>0</v>
      </c>
      <c r="M16" s="22">
        <f t="shared" si="1"/>
        <v>0</v>
      </c>
      <c r="N16" s="28" t="s">
        <v>76</v>
      </c>
    </row>
    <row r="17" spans="1:15" ht="18" x14ac:dyDescent="0.25">
      <c r="A17" s="21" t="s">
        <v>34</v>
      </c>
      <c r="B17" s="21"/>
      <c r="C17" s="2"/>
      <c r="D17" s="2"/>
      <c r="E17" s="2"/>
      <c r="F17" s="2"/>
      <c r="G17" s="2"/>
      <c r="H17" s="2"/>
      <c r="I17" s="2"/>
      <c r="J17" s="11"/>
      <c r="K17" s="19"/>
      <c r="L17" s="2"/>
      <c r="M17" s="2"/>
      <c r="N17" s="2"/>
    </row>
    <row r="18" spans="1:15" ht="46.5" customHeight="1" x14ac:dyDescent="0.25">
      <c r="A18" s="3">
        <v>7</v>
      </c>
      <c r="B18" s="4" t="s">
        <v>16</v>
      </c>
      <c r="C18" s="4" t="s">
        <v>59</v>
      </c>
      <c r="D18" s="1"/>
      <c r="E18" s="1"/>
      <c r="F18" s="1"/>
      <c r="G18" s="24" t="s">
        <v>62</v>
      </c>
      <c r="H18" s="1"/>
      <c r="I18" s="1"/>
      <c r="J18" s="13"/>
      <c r="K18" s="30">
        <f>110*100</f>
        <v>11000</v>
      </c>
      <c r="L18" s="22">
        <f>I17*K17</f>
        <v>0</v>
      </c>
      <c r="M18" s="22">
        <f>J17*K17</f>
        <v>0</v>
      </c>
      <c r="N18" s="28" t="s">
        <v>76</v>
      </c>
    </row>
    <row r="19" spans="1:15" s="9" customFormat="1" ht="34.5" customHeight="1" x14ac:dyDescent="0.25">
      <c r="A19" s="3">
        <v>8</v>
      </c>
      <c r="B19" s="4" t="s">
        <v>34</v>
      </c>
      <c r="C19" s="4" t="s">
        <v>58</v>
      </c>
      <c r="D19" s="1"/>
      <c r="E19" s="1"/>
      <c r="F19" s="1"/>
      <c r="G19" s="24" t="s">
        <v>62</v>
      </c>
      <c r="I19" s="1"/>
      <c r="J19" s="13"/>
      <c r="K19" s="30">
        <v>10250</v>
      </c>
      <c r="L19" s="22">
        <f>I18*K18</f>
        <v>0</v>
      </c>
      <c r="M19" s="22">
        <f>J18*K18</f>
        <v>0</v>
      </c>
      <c r="N19" s="29"/>
    </row>
    <row r="20" spans="1:15" ht="18" x14ac:dyDescent="0.25">
      <c r="A20" s="21" t="s">
        <v>70</v>
      </c>
      <c r="B20" s="21"/>
      <c r="C20" s="2"/>
      <c r="D20" s="2"/>
      <c r="E20" s="2"/>
      <c r="F20" s="2"/>
      <c r="G20" s="2"/>
      <c r="H20" s="2"/>
      <c r="I20" s="2"/>
      <c r="J20" s="11"/>
      <c r="K20" s="19"/>
      <c r="L20" s="2"/>
      <c r="M20" s="2"/>
      <c r="N20" s="2"/>
      <c r="O20" s="12"/>
    </row>
    <row r="21" spans="1:15" s="9" customFormat="1" ht="72.75" customHeight="1" x14ac:dyDescent="0.25">
      <c r="A21" s="23">
        <v>9</v>
      </c>
      <c r="B21" s="24" t="s">
        <v>74</v>
      </c>
      <c r="C21" s="24" t="s">
        <v>75</v>
      </c>
      <c r="D21" s="22"/>
      <c r="E21" s="22"/>
      <c r="F21" s="22"/>
      <c r="G21" s="24" t="s">
        <v>62</v>
      </c>
      <c r="H21" s="22"/>
      <c r="I21" s="22"/>
      <c r="J21" s="26"/>
      <c r="K21" s="30">
        <v>100</v>
      </c>
      <c r="L21" s="22">
        <f>I20*K20</f>
        <v>0</v>
      </c>
      <c r="M21" s="22">
        <f>J20*K20</f>
        <v>0</v>
      </c>
      <c r="N21" s="28" t="s">
        <v>77</v>
      </c>
      <c r="O21" s="12"/>
    </row>
    <row r="22" spans="1:15" ht="63.75" x14ac:dyDescent="0.25">
      <c r="A22" s="3">
        <v>10</v>
      </c>
      <c r="B22" s="4" t="s">
        <v>17</v>
      </c>
      <c r="C22" s="4" t="s">
        <v>65</v>
      </c>
      <c r="D22" s="1"/>
      <c r="E22" s="1"/>
      <c r="F22" s="1"/>
      <c r="G22" s="24" t="s">
        <v>62</v>
      </c>
      <c r="H22" s="1"/>
      <c r="I22" s="1"/>
      <c r="J22" s="13"/>
      <c r="K22" s="30">
        <f>3*50</f>
        <v>150</v>
      </c>
      <c r="L22" s="22">
        <f t="shared" ref="L22:L43" si="2">I21*K21</f>
        <v>0</v>
      </c>
      <c r="M22" s="22">
        <f t="shared" ref="M22:M43" si="3">J21*K21</f>
        <v>0</v>
      </c>
      <c r="N22" s="29"/>
    </row>
    <row r="23" spans="1:15" ht="57" customHeight="1" x14ac:dyDescent="0.25">
      <c r="A23" s="3">
        <v>11</v>
      </c>
      <c r="B23" s="17" t="s">
        <v>25</v>
      </c>
      <c r="C23" s="17" t="s">
        <v>45</v>
      </c>
      <c r="D23" s="1"/>
      <c r="E23" s="1"/>
      <c r="F23" s="1"/>
      <c r="G23" s="24" t="s">
        <v>62</v>
      </c>
      <c r="H23" s="1"/>
      <c r="I23" s="1"/>
      <c r="J23" s="13"/>
      <c r="K23" s="30">
        <f>22*50</f>
        <v>1100</v>
      </c>
      <c r="L23" s="22">
        <f t="shared" si="2"/>
        <v>0</v>
      </c>
      <c r="M23" s="22">
        <f t="shared" si="3"/>
        <v>0</v>
      </c>
      <c r="N23" s="28">
        <v>20</v>
      </c>
    </row>
    <row r="24" spans="1:15" ht="50.25" customHeight="1" x14ac:dyDescent="0.25">
      <c r="A24" s="23">
        <v>12</v>
      </c>
      <c r="B24" s="17" t="s">
        <v>25</v>
      </c>
      <c r="C24" s="17" t="s">
        <v>26</v>
      </c>
      <c r="D24" s="1"/>
      <c r="E24" s="1"/>
      <c r="F24" s="1"/>
      <c r="G24" s="24" t="s">
        <v>62</v>
      </c>
      <c r="H24" s="1"/>
      <c r="I24" s="1"/>
      <c r="J24" s="13"/>
      <c r="K24" s="30">
        <f>10500+200+3000</f>
        <v>13700</v>
      </c>
      <c r="L24" s="22">
        <f t="shared" si="2"/>
        <v>0</v>
      </c>
      <c r="M24" s="22">
        <f t="shared" si="3"/>
        <v>0</v>
      </c>
      <c r="N24" s="28" t="s">
        <v>76</v>
      </c>
    </row>
    <row r="25" spans="1:15" ht="50.25" customHeight="1" x14ac:dyDescent="0.25">
      <c r="A25" s="23">
        <v>13</v>
      </c>
      <c r="B25" s="17" t="s">
        <v>27</v>
      </c>
      <c r="C25" s="17" t="s">
        <v>30</v>
      </c>
      <c r="D25" s="1"/>
      <c r="E25" s="1"/>
      <c r="F25" s="1"/>
      <c r="G25" s="24" t="s">
        <v>62</v>
      </c>
      <c r="H25" s="1"/>
      <c r="I25" s="1"/>
      <c r="J25" s="13"/>
      <c r="K25" s="30">
        <f>2*50</f>
        <v>100</v>
      </c>
      <c r="L25" s="22">
        <f t="shared" si="2"/>
        <v>0</v>
      </c>
      <c r="M25" s="22">
        <f t="shared" si="3"/>
        <v>0</v>
      </c>
      <c r="N25" s="28">
        <v>10</v>
      </c>
    </row>
    <row r="26" spans="1:15" ht="44.25" customHeight="1" x14ac:dyDescent="0.25">
      <c r="A26" s="23">
        <v>14</v>
      </c>
      <c r="B26" s="17" t="s">
        <v>27</v>
      </c>
      <c r="C26" s="17" t="s">
        <v>28</v>
      </c>
      <c r="D26" s="1"/>
      <c r="E26" s="1"/>
      <c r="F26" s="1"/>
      <c r="G26" s="24" t="s">
        <v>62</v>
      </c>
      <c r="H26" s="1"/>
      <c r="I26" s="1"/>
      <c r="J26" s="13"/>
      <c r="K26" s="30">
        <f>6*50</f>
        <v>300</v>
      </c>
      <c r="L26" s="22">
        <f t="shared" si="2"/>
        <v>0</v>
      </c>
      <c r="M26" s="22">
        <f t="shared" si="3"/>
        <v>0</v>
      </c>
      <c r="N26" s="28">
        <v>10</v>
      </c>
    </row>
    <row r="27" spans="1:15" ht="51" customHeight="1" x14ac:dyDescent="0.25">
      <c r="A27" s="23">
        <v>15</v>
      </c>
      <c r="B27" s="17" t="s">
        <v>27</v>
      </c>
      <c r="C27" s="17" t="s">
        <v>29</v>
      </c>
      <c r="D27" s="1"/>
      <c r="E27" s="1"/>
      <c r="F27" s="1"/>
      <c r="G27" s="24" t="s">
        <v>62</v>
      </c>
      <c r="H27" s="1"/>
      <c r="I27" s="1"/>
      <c r="J27" s="13"/>
      <c r="K27" s="30">
        <f>13*50</f>
        <v>650</v>
      </c>
      <c r="L27" s="22">
        <f t="shared" si="2"/>
        <v>0</v>
      </c>
      <c r="M27" s="22">
        <f t="shared" si="3"/>
        <v>0</v>
      </c>
      <c r="N27" s="28">
        <v>10</v>
      </c>
    </row>
    <row r="28" spans="1:15" s="9" customFormat="1" ht="51" customHeight="1" x14ac:dyDescent="0.25">
      <c r="A28" s="23">
        <v>16</v>
      </c>
      <c r="B28" s="17" t="s">
        <v>27</v>
      </c>
      <c r="C28" s="17" t="s">
        <v>41</v>
      </c>
      <c r="D28" s="1"/>
      <c r="E28" s="1"/>
      <c r="F28" s="1"/>
      <c r="G28" s="24" t="s">
        <v>62</v>
      </c>
      <c r="H28" s="1"/>
      <c r="I28" s="1"/>
      <c r="J28" s="13"/>
      <c r="K28" s="30">
        <f>4*50</f>
        <v>200</v>
      </c>
      <c r="L28" s="22">
        <f t="shared" si="2"/>
        <v>0</v>
      </c>
      <c r="M28" s="22">
        <f t="shared" si="3"/>
        <v>0</v>
      </c>
      <c r="N28" s="28">
        <v>10</v>
      </c>
    </row>
    <row r="29" spans="1:15" ht="35.25" customHeight="1" x14ac:dyDescent="0.25">
      <c r="A29" s="23">
        <v>17</v>
      </c>
      <c r="B29" s="4" t="s">
        <v>46</v>
      </c>
      <c r="C29" s="4" t="s">
        <v>18</v>
      </c>
      <c r="D29" s="1"/>
      <c r="E29" s="1"/>
      <c r="F29" s="1"/>
      <c r="G29" s="24" t="s">
        <v>62</v>
      </c>
      <c r="H29" s="1"/>
      <c r="I29" s="1"/>
      <c r="J29" s="13"/>
      <c r="K29" s="30">
        <f>400</f>
        <v>400</v>
      </c>
      <c r="L29" s="22">
        <f t="shared" si="2"/>
        <v>0</v>
      </c>
      <c r="M29" s="22">
        <f t="shared" si="3"/>
        <v>0</v>
      </c>
      <c r="N29" s="28">
        <v>10</v>
      </c>
    </row>
    <row r="30" spans="1:15" s="9" customFormat="1" ht="35.25" customHeight="1" x14ac:dyDescent="0.25">
      <c r="A30" s="23"/>
      <c r="B30" s="24" t="s">
        <v>39</v>
      </c>
      <c r="C30" s="24" t="s">
        <v>80</v>
      </c>
      <c r="D30" s="22"/>
      <c r="E30" s="22"/>
      <c r="F30" s="22"/>
      <c r="G30" s="24" t="s">
        <v>62</v>
      </c>
      <c r="H30" s="22"/>
      <c r="I30" s="22"/>
      <c r="J30" s="26"/>
      <c r="K30" s="30">
        <v>5000</v>
      </c>
      <c r="L30" s="22"/>
      <c r="M30" s="22"/>
      <c r="N30" s="28"/>
    </row>
    <row r="31" spans="1:15" s="9" customFormat="1" ht="36.75" customHeight="1" x14ac:dyDescent="0.25">
      <c r="A31" s="23">
        <v>18</v>
      </c>
      <c r="B31" s="4" t="s">
        <v>39</v>
      </c>
      <c r="C31" s="4" t="s">
        <v>47</v>
      </c>
      <c r="D31" s="1"/>
      <c r="E31" s="1"/>
      <c r="F31" s="1"/>
      <c r="G31" s="24" t="s">
        <v>62</v>
      </c>
      <c r="H31" s="1"/>
      <c r="I31" s="1"/>
      <c r="J31" s="13"/>
      <c r="K31" s="30">
        <v>5000</v>
      </c>
      <c r="L31" s="22">
        <f>I29*K29</f>
        <v>0</v>
      </c>
      <c r="M31" s="22">
        <f>J29*K29</f>
        <v>0</v>
      </c>
      <c r="N31" s="28">
        <v>10</v>
      </c>
    </row>
    <row r="32" spans="1:15" s="9" customFormat="1" ht="51.75" customHeight="1" x14ac:dyDescent="0.25">
      <c r="A32" s="23">
        <v>19</v>
      </c>
      <c r="B32" s="4" t="s">
        <v>39</v>
      </c>
      <c r="C32" s="4" t="s">
        <v>48</v>
      </c>
      <c r="D32" s="1"/>
      <c r="E32" s="1"/>
      <c r="F32" s="1"/>
      <c r="G32" s="24" t="s">
        <v>62</v>
      </c>
      <c r="H32" s="1"/>
      <c r="I32" s="1"/>
      <c r="J32" s="13"/>
      <c r="K32" s="30">
        <v>5000</v>
      </c>
      <c r="L32" s="22">
        <f t="shared" si="2"/>
        <v>0</v>
      </c>
      <c r="M32" s="22">
        <f t="shared" si="3"/>
        <v>0</v>
      </c>
      <c r="N32" s="28">
        <v>10</v>
      </c>
    </row>
    <row r="33" spans="1:14" s="9" customFormat="1" ht="36.75" customHeight="1" x14ac:dyDescent="0.25">
      <c r="A33" s="23">
        <v>20</v>
      </c>
      <c r="B33" s="4" t="s">
        <v>39</v>
      </c>
      <c r="C33" s="4" t="s">
        <v>49</v>
      </c>
      <c r="D33" s="1"/>
      <c r="E33" s="1"/>
      <c r="F33" s="1"/>
      <c r="G33" s="24" t="s">
        <v>62</v>
      </c>
      <c r="H33" s="1"/>
      <c r="I33" s="1"/>
      <c r="J33" s="13"/>
      <c r="K33" s="30">
        <v>5000</v>
      </c>
      <c r="L33" s="22">
        <f t="shared" si="2"/>
        <v>0</v>
      </c>
      <c r="M33" s="22">
        <f t="shared" si="3"/>
        <v>0</v>
      </c>
      <c r="N33" s="28">
        <v>10</v>
      </c>
    </row>
    <row r="34" spans="1:14" s="9" customFormat="1" ht="57" customHeight="1" x14ac:dyDescent="0.25">
      <c r="A34" s="23">
        <v>21</v>
      </c>
      <c r="B34" s="4" t="s">
        <v>39</v>
      </c>
      <c r="C34" s="4" t="s">
        <v>50</v>
      </c>
      <c r="D34" s="1"/>
      <c r="E34" s="1"/>
      <c r="F34" s="1"/>
      <c r="G34" s="24" t="s">
        <v>62</v>
      </c>
      <c r="H34" s="1"/>
      <c r="I34" s="1"/>
      <c r="J34" s="13"/>
      <c r="K34" s="30">
        <v>5000</v>
      </c>
      <c r="L34" s="22">
        <f t="shared" si="2"/>
        <v>0</v>
      </c>
      <c r="M34" s="22">
        <f t="shared" si="3"/>
        <v>0</v>
      </c>
      <c r="N34" s="28">
        <v>10</v>
      </c>
    </row>
    <row r="35" spans="1:14" s="9" customFormat="1" ht="57" customHeight="1" x14ac:dyDescent="0.25">
      <c r="A35" s="23">
        <v>22</v>
      </c>
      <c r="B35" s="4" t="s">
        <v>39</v>
      </c>
      <c r="C35" s="4" t="s">
        <v>51</v>
      </c>
      <c r="D35" s="1"/>
      <c r="E35" s="1"/>
      <c r="F35" s="1"/>
      <c r="G35" s="24" t="s">
        <v>62</v>
      </c>
      <c r="H35" s="1"/>
      <c r="I35" s="1"/>
      <c r="J35" s="13"/>
      <c r="K35" s="30">
        <v>5000</v>
      </c>
      <c r="L35" s="22">
        <f t="shared" si="2"/>
        <v>0</v>
      </c>
      <c r="M35" s="22">
        <f t="shared" si="3"/>
        <v>0</v>
      </c>
      <c r="N35" s="28">
        <v>10</v>
      </c>
    </row>
    <row r="36" spans="1:14" ht="46.5" customHeight="1" x14ac:dyDescent="0.25">
      <c r="A36" s="23">
        <v>23</v>
      </c>
      <c r="B36" s="4" t="s">
        <v>52</v>
      </c>
      <c r="C36" s="4" t="s">
        <v>40</v>
      </c>
      <c r="D36" s="1"/>
      <c r="E36" s="1"/>
      <c r="F36" s="1"/>
      <c r="G36" s="24" t="s">
        <v>62</v>
      </c>
      <c r="H36" s="1"/>
      <c r="I36" s="1"/>
      <c r="J36" s="13"/>
      <c r="K36" s="30">
        <f>3*100</f>
        <v>300</v>
      </c>
      <c r="L36" s="22">
        <f t="shared" si="2"/>
        <v>0</v>
      </c>
      <c r="M36" s="22">
        <f t="shared" si="3"/>
        <v>0</v>
      </c>
      <c r="N36" s="28" t="s">
        <v>76</v>
      </c>
    </row>
    <row r="37" spans="1:14" ht="61.5" customHeight="1" x14ac:dyDescent="0.25">
      <c r="A37" s="23">
        <v>24</v>
      </c>
      <c r="B37" s="17" t="s">
        <v>33</v>
      </c>
      <c r="C37" s="17" t="s">
        <v>53</v>
      </c>
      <c r="D37" s="1"/>
      <c r="E37" s="1"/>
      <c r="F37" s="1"/>
      <c r="G37" s="24" t="s">
        <v>62</v>
      </c>
      <c r="H37" s="1"/>
      <c r="I37" s="1"/>
      <c r="J37" s="13"/>
      <c r="K37" s="30">
        <f>20*100</f>
        <v>2000</v>
      </c>
      <c r="L37" s="22">
        <f t="shared" si="2"/>
        <v>0</v>
      </c>
      <c r="M37" s="22">
        <f t="shared" si="3"/>
        <v>0</v>
      </c>
      <c r="N37" s="28" t="s">
        <v>76</v>
      </c>
    </row>
    <row r="38" spans="1:14" ht="45" customHeight="1" x14ac:dyDescent="0.25">
      <c r="A38" s="23">
        <v>25</v>
      </c>
      <c r="B38" s="17" t="s">
        <v>42</v>
      </c>
      <c r="C38" s="17" t="s">
        <v>54</v>
      </c>
      <c r="D38" s="1"/>
      <c r="E38" s="1"/>
      <c r="F38" s="1"/>
      <c r="G38" s="24" t="s">
        <v>62</v>
      </c>
      <c r="H38" s="1"/>
      <c r="I38" s="1"/>
      <c r="J38" s="13"/>
      <c r="K38" s="30">
        <v>6000</v>
      </c>
      <c r="L38" s="22">
        <f t="shared" si="2"/>
        <v>0</v>
      </c>
      <c r="M38" s="22">
        <f t="shared" si="3"/>
        <v>0</v>
      </c>
      <c r="N38" s="29"/>
    </row>
    <row r="39" spans="1:14" ht="52.5" customHeight="1" x14ac:dyDescent="0.25">
      <c r="A39" s="23">
        <v>26</v>
      </c>
      <c r="B39" s="17" t="s">
        <v>43</v>
      </c>
      <c r="C39" s="17" t="s">
        <v>55</v>
      </c>
      <c r="D39" s="1"/>
      <c r="E39" s="1"/>
      <c r="F39" s="1"/>
      <c r="G39" s="24" t="s">
        <v>62</v>
      </c>
      <c r="H39" s="1"/>
      <c r="I39" s="1"/>
      <c r="J39" s="13"/>
      <c r="K39" s="30">
        <f>22*100</f>
        <v>2200</v>
      </c>
      <c r="L39" s="22">
        <f t="shared" si="2"/>
        <v>0</v>
      </c>
      <c r="M39" s="22">
        <f t="shared" si="3"/>
        <v>0</v>
      </c>
      <c r="N39" s="29"/>
    </row>
    <row r="40" spans="1:14" ht="40.5" customHeight="1" x14ac:dyDescent="0.25">
      <c r="A40" s="23">
        <v>27</v>
      </c>
      <c r="B40" s="17" t="s">
        <v>31</v>
      </c>
      <c r="C40" s="17" t="s">
        <v>56</v>
      </c>
      <c r="D40" s="1"/>
      <c r="E40" s="1"/>
      <c r="F40" s="1"/>
      <c r="G40" s="24" t="s">
        <v>62</v>
      </c>
      <c r="H40" s="1"/>
      <c r="I40" s="1"/>
      <c r="J40" s="13"/>
      <c r="K40" s="30">
        <f>19*100</f>
        <v>1900</v>
      </c>
      <c r="L40" s="22">
        <f t="shared" si="2"/>
        <v>0</v>
      </c>
      <c r="M40" s="22">
        <f t="shared" si="3"/>
        <v>0</v>
      </c>
      <c r="N40" s="29"/>
    </row>
    <row r="41" spans="1:14" ht="63" customHeight="1" x14ac:dyDescent="0.25">
      <c r="A41" s="23">
        <v>28</v>
      </c>
      <c r="B41" s="4" t="s">
        <v>19</v>
      </c>
      <c r="C41" s="4" t="s">
        <v>60</v>
      </c>
      <c r="D41" s="1"/>
      <c r="E41" s="1"/>
      <c r="F41" s="1"/>
      <c r="G41" s="24" t="s">
        <v>62</v>
      </c>
      <c r="H41" s="1"/>
      <c r="I41" s="1"/>
      <c r="J41" s="13"/>
      <c r="K41" s="30">
        <f>333*100</f>
        <v>33300</v>
      </c>
      <c r="L41" s="22">
        <f t="shared" si="2"/>
        <v>0</v>
      </c>
      <c r="M41" s="22">
        <f t="shared" si="3"/>
        <v>0</v>
      </c>
      <c r="N41" s="28" t="s">
        <v>76</v>
      </c>
    </row>
    <row r="42" spans="1:14" ht="65.25" customHeight="1" x14ac:dyDescent="0.25">
      <c r="A42" s="23">
        <v>29</v>
      </c>
      <c r="B42" s="4" t="s">
        <v>20</v>
      </c>
      <c r="C42" s="4" t="s">
        <v>21</v>
      </c>
      <c r="D42" s="1"/>
      <c r="E42" s="1"/>
      <c r="F42" s="1"/>
      <c r="G42" s="24" t="s">
        <v>62</v>
      </c>
      <c r="H42" s="1"/>
      <c r="I42" s="1"/>
      <c r="J42" s="13"/>
      <c r="K42" s="30">
        <v>1500</v>
      </c>
      <c r="L42" s="22">
        <f t="shared" si="2"/>
        <v>0</v>
      </c>
      <c r="M42" s="22">
        <f t="shared" si="3"/>
        <v>0</v>
      </c>
      <c r="N42" s="28" t="s">
        <v>78</v>
      </c>
    </row>
    <row r="43" spans="1:14" ht="36.75" customHeight="1" x14ac:dyDescent="0.25">
      <c r="A43" s="23">
        <v>30</v>
      </c>
      <c r="B43" s="18" t="s">
        <v>32</v>
      </c>
      <c r="C43" s="18" t="s">
        <v>44</v>
      </c>
      <c r="D43" s="1"/>
      <c r="E43" s="1"/>
      <c r="F43" s="1"/>
      <c r="G43" s="24" t="s">
        <v>62</v>
      </c>
      <c r="H43" s="1"/>
      <c r="I43" s="1"/>
      <c r="J43" s="13"/>
      <c r="K43" s="30">
        <v>100</v>
      </c>
      <c r="L43" s="22">
        <f t="shared" si="2"/>
        <v>0</v>
      </c>
      <c r="M43" s="22">
        <f t="shared" si="3"/>
        <v>0</v>
      </c>
      <c r="N43" s="28" t="s">
        <v>78</v>
      </c>
    </row>
    <row r="44" spans="1:14" ht="19.5" customHeight="1" x14ac:dyDescent="0.25">
      <c r="A44" s="44" t="s">
        <v>67</v>
      </c>
      <c r="B44" s="45"/>
      <c r="C44" s="45"/>
      <c r="D44" s="45"/>
      <c r="E44" s="45"/>
      <c r="F44" s="45"/>
      <c r="G44" s="45"/>
      <c r="H44" s="45"/>
      <c r="I44" s="45"/>
      <c r="J44" s="45"/>
      <c r="K44" s="46"/>
      <c r="L44" s="42">
        <f>SUM(L10:L12,L14:L16,L18:L19,L21:L43)</f>
        <v>0</v>
      </c>
      <c r="M44" s="43">
        <f>SUM(M10:M12,M14:M16,M18:M19,M21:M43)</f>
        <v>0</v>
      </c>
    </row>
    <row r="45" spans="1:14" ht="15.75" thickBot="1" x14ac:dyDescent="0.3"/>
    <row r="46" spans="1:14" x14ac:dyDescent="0.25">
      <c r="A46" s="47" t="s">
        <v>82</v>
      </c>
      <c r="B46" s="48"/>
      <c r="C46" s="48"/>
      <c r="D46" s="48"/>
      <c r="E46" s="48"/>
      <c r="F46" s="48"/>
      <c r="G46" s="48"/>
      <c r="H46" s="48"/>
      <c r="I46" s="49"/>
    </row>
    <row r="47" spans="1:14" x14ac:dyDescent="0.25">
      <c r="A47" s="50"/>
      <c r="B47" s="51"/>
      <c r="C47" s="51"/>
      <c r="D47" s="51"/>
      <c r="E47" s="51"/>
      <c r="F47" s="51"/>
      <c r="G47" s="51"/>
      <c r="H47" s="51"/>
      <c r="I47" s="52"/>
    </row>
    <row r="48" spans="1:14" x14ac:dyDescent="0.25">
      <c r="A48" s="50"/>
      <c r="B48" s="51"/>
      <c r="C48" s="51"/>
      <c r="D48" s="51"/>
      <c r="E48" s="51"/>
      <c r="F48" s="51"/>
      <c r="G48" s="51"/>
      <c r="H48" s="51"/>
      <c r="I48" s="52"/>
    </row>
    <row r="49" spans="1:9" x14ac:dyDescent="0.25">
      <c r="A49" s="50"/>
      <c r="B49" s="51"/>
      <c r="C49" s="51"/>
      <c r="D49" s="51"/>
      <c r="E49" s="51"/>
      <c r="F49" s="51"/>
      <c r="G49" s="51"/>
      <c r="H49" s="51"/>
      <c r="I49" s="52"/>
    </row>
    <row r="50" spans="1:9" ht="15.75" thickBot="1" x14ac:dyDescent="0.3">
      <c r="A50" s="53"/>
      <c r="B50" s="54"/>
      <c r="C50" s="54"/>
      <c r="D50" s="54"/>
      <c r="E50" s="54"/>
      <c r="F50" s="54"/>
      <c r="G50" s="54"/>
      <c r="H50" s="54"/>
      <c r="I50" s="55"/>
    </row>
  </sheetData>
  <mergeCells count="6">
    <mergeCell ref="A46:I50"/>
    <mergeCell ref="A7:J7"/>
    <mergeCell ref="K7:N7"/>
    <mergeCell ref="B2:M3"/>
    <mergeCell ref="E5:K5"/>
    <mergeCell ref="A44:K4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6 DQE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FRAINCART MARINE (UGECAM PACAC)</dc:creator>
  <cp:lastModifiedBy>FERNANDES CAMILLE (UGECAM PACAC)</cp:lastModifiedBy>
  <dcterms:created xsi:type="dcterms:W3CDTF">2021-06-15T13:56:00Z</dcterms:created>
  <dcterms:modified xsi:type="dcterms:W3CDTF">2025-07-15T09:25:19Z</dcterms:modified>
</cp:coreProperties>
</file>